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PRESUPUESTAL\"/>
    </mc:Choice>
  </mc:AlternateContent>
  <bookViews>
    <workbookView xWindow="0" yWindow="0" windowWidth="28800" windowHeight="11430"/>
  </bookViews>
  <sheets>
    <sheet name="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F46" i="1"/>
  <c r="I46" i="1" s="1"/>
  <c r="E45" i="1"/>
  <c r="D45" i="1"/>
  <c r="F45" i="1" s="1"/>
  <c r="I45" i="1" s="1"/>
  <c r="I44" i="1"/>
  <c r="F44" i="1"/>
  <c r="H43" i="1"/>
  <c r="G43" i="1"/>
  <c r="E43" i="1"/>
  <c r="D43" i="1"/>
  <c r="F43" i="1" s="1"/>
  <c r="I43" i="1" s="1"/>
  <c r="F42" i="1"/>
  <c r="I42" i="1" s="1"/>
  <c r="F41" i="1"/>
  <c r="I41" i="1" s="1"/>
  <c r="I40" i="1"/>
  <c r="F40" i="1"/>
  <c r="F39" i="1"/>
  <c r="I39" i="1" s="1"/>
  <c r="I38" i="1"/>
  <c r="F38" i="1"/>
  <c r="F36" i="1" s="1"/>
  <c r="F37" i="1"/>
  <c r="I37" i="1" s="1"/>
  <c r="H36" i="1"/>
  <c r="G36" i="1"/>
  <c r="E36" i="1"/>
  <c r="E47" i="1" s="1"/>
  <c r="D36" i="1"/>
  <c r="F35" i="1"/>
  <c r="I35" i="1" s="1"/>
  <c r="H34" i="1"/>
  <c r="G34" i="1"/>
  <c r="E34" i="1"/>
  <c r="D34" i="1"/>
  <c r="F34" i="1" s="1"/>
  <c r="I34" i="1" s="1"/>
  <c r="F33" i="1"/>
  <c r="I33" i="1" s="1"/>
  <c r="F32" i="1"/>
  <c r="I32" i="1" s="1"/>
  <c r="F31" i="1"/>
  <c r="I31" i="1" s="1"/>
  <c r="I30" i="1"/>
  <c r="F30" i="1"/>
  <c r="F29" i="1"/>
  <c r="I29" i="1" s="1"/>
  <c r="F28" i="1"/>
  <c r="I28" i="1" s="1"/>
  <c r="F27" i="1"/>
  <c r="I27" i="1" s="1"/>
  <c r="F26" i="1"/>
  <c r="I26" i="1" s="1"/>
  <c r="F25" i="1"/>
  <c r="I25" i="1" s="1"/>
  <c r="H24" i="1"/>
  <c r="G24" i="1"/>
  <c r="E24" i="1"/>
  <c r="D24" i="1"/>
  <c r="F24" i="1" s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I16" i="1"/>
  <c r="H16" i="1"/>
  <c r="G16" i="1"/>
  <c r="F16" i="1"/>
  <c r="E16" i="1"/>
  <c r="D16" i="1"/>
  <c r="F15" i="1"/>
  <c r="I15" i="1" s="1"/>
  <c r="F14" i="1"/>
  <c r="I14" i="1" s="1"/>
  <c r="F13" i="1"/>
  <c r="I13" i="1" s="1"/>
  <c r="F12" i="1"/>
  <c r="I12" i="1" s="1"/>
  <c r="F11" i="1"/>
  <c r="I11" i="1" s="1"/>
  <c r="H10" i="1"/>
  <c r="H47" i="1" s="1"/>
  <c r="G10" i="1"/>
  <c r="G47" i="1" s="1"/>
  <c r="E10" i="1"/>
  <c r="D10" i="1"/>
  <c r="I10" i="1" l="1"/>
  <c r="I47" i="1" s="1"/>
  <c r="I36" i="1"/>
  <c r="F10" i="1"/>
  <c r="F47" i="1" s="1"/>
  <c r="D47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<sst xmlns="http://schemas.openxmlformats.org/spreadsheetml/2006/main" count="54" uniqueCount="54">
  <si>
    <t>ESTADO ANALÍTICO DEL EJERCICIO DEL PRESUPUESTO DE EGRESOS</t>
  </si>
  <si>
    <t>CLASIFICACIÓN POR OBJETO DEL GASTO (CAPÍTULO Y CONCEPTO)</t>
  </si>
  <si>
    <t>Del 1 de Enero al 31 de Marzo de 2019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</si>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</sst>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0" borderId="0" xfId="0" applyFont="1" applyBorder="1"/>
    <xf numFmtId="4" fontId="2" fillId="0" borderId="7" xfId="0" applyNumberFormat="1" applyFont="1" applyBorder="1"/>
    <xf numFmtId="4" fontId="2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right" vertical="center" wrapText="1"/>
    </xf>
    <xf numFmtId="43" fontId="2" fillId="0" borderId="0" xfId="1" applyFont="1"/>
    <xf numFmtId="0" fontId="5" fillId="0" borderId="0" xfId="0" applyFont="1"/>
    <xf numFmtId="4" fontId="5" fillId="0" borderId="7" xfId="0" applyNumberFormat="1" applyFont="1" applyBorder="1"/>
    <xf numFmtId="43" fontId="2" fillId="0" borderId="7" xfId="1" applyFont="1" applyBorder="1"/>
    <xf numFmtId="0" fontId="2" fillId="0" borderId="7" xfId="0" applyFont="1" applyBorder="1"/>
    <xf numFmtId="0" fontId="5" fillId="0" borderId="6" xfId="0" applyFont="1" applyBorder="1"/>
    <xf numFmtId="0" fontId="6" fillId="2" borderId="0" xfId="0" applyFont="1" applyFill="1" applyBorder="1" applyAlignment="1">
      <alignment vertical="center" wrapText="1"/>
    </xf>
    <xf numFmtId="4" fontId="2" fillId="0" borderId="9" xfId="0" applyNumberFormat="1" applyFont="1" applyBorder="1"/>
    <xf numFmtId="0" fontId="5" fillId="2" borderId="0" xfId="0" applyFont="1" applyFill="1"/>
    <xf numFmtId="0" fontId="5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2028825</xdr:colOff>
      <xdr:row>50</xdr:row>
      <xdr:rowOff>1887</xdr:rowOff>
    </xdr:from>
    <xdr:to>
      <xdr:col>3</xdr:col>
      <xdr:colOff>896471</xdr:colOff>
      <xdr:row>55</xdr:row>
      <xdr:rowOff>1886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495550" y="8212437"/>
          <a:ext cx="268717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8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1210236</xdr:colOff>
      <xdr:row>50</xdr:row>
      <xdr:rowOff>54909</xdr:rowOff>
    </xdr:from>
    <xdr:to>
      <xdr:col>7</xdr:col>
      <xdr:colOff>201706</xdr:colOff>
      <xdr:row>55</xdr:row>
      <xdr:rowOff>54907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6533030" y="8055909"/>
          <a:ext cx="2667000" cy="784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9/Estados%20Financieros%202019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5"/>
  <sheetViews>
    <sheetView showGridLines="0" tabSelected="1" zoomScale="85" zoomScaleNormal="85" workbookViewId="0">
      <selection activeCell="J56" sqref="J56"/>
    </sheetView>
  </sheetViews>
  <sheetFormatPr baseColWidth="10" defaultRowHeight="12.75" x14ac:dyDescent="0.2"/>
  <cols>
    <col min="1" max="1" width="2.42578125" style="1" customWidth="1"/>
    <col min="2" max="2" width="4.5703125" style="2" customWidth="1"/>
    <col min="3" max="3" width="57.28515625" style="2" customWidth="1"/>
    <col min="4" max="4" width="15.5703125" style="2" customWidth="1"/>
    <col min="5" max="5" width="18.7109375" style="2" customWidth="1"/>
    <col min="6" max="6" width="19.85546875" style="2" customWidth="1"/>
    <col min="7" max="7" width="16.7109375" style="2" customWidth="1"/>
    <col min="8" max="8" width="17.85546875" style="2" customWidth="1"/>
    <col min="9" max="9" width="18.85546875" style="2" customWidth="1"/>
    <col min="10" max="10" width="9.5703125" style="1" customWidth="1"/>
    <col min="11" max="16384" width="11.42578125" style="2"/>
  </cols>
  <sheetData>
    <row r="1" spans="2:9" ht="14.2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</row>
    <row r="2" spans="2:9" ht="14.25" customHeight="1" x14ac:dyDescent="0.2">
      <c r="B2" s="37" t="s">
        <v>1</v>
      </c>
      <c r="C2" s="37"/>
      <c r="D2" s="37"/>
      <c r="E2" s="37"/>
      <c r="F2" s="37"/>
      <c r="G2" s="37"/>
      <c r="H2" s="37"/>
      <c r="I2" s="37"/>
    </row>
    <row r="3" spans="2:9" ht="14.25" customHeight="1" x14ac:dyDescent="0.2">
      <c r="B3" s="37" t="s">
        <v>2</v>
      </c>
      <c r="C3" s="37"/>
      <c r="D3" s="37"/>
      <c r="E3" s="37"/>
      <c r="F3" s="37"/>
      <c r="G3" s="37"/>
      <c r="H3" s="37"/>
      <c r="I3" s="37"/>
    </row>
    <row r="4" spans="2:9" s="1" customFormat="1" ht="6.75" customHeight="1" x14ac:dyDescent="0.2"/>
    <row r="5" spans="2:9" s="1" customFormat="1" ht="18" customHeight="1" x14ac:dyDescent="0.2">
      <c r="C5" s="3" t="s">
        <v>3</v>
      </c>
      <c r="D5" s="4" t="s">
        <v>4</v>
      </c>
      <c r="E5" s="4"/>
      <c r="F5" s="4"/>
      <c r="G5" s="5"/>
      <c r="H5" s="5"/>
    </row>
    <row r="6" spans="2:9" s="1" customFormat="1" ht="6.75" customHeight="1" x14ac:dyDescent="0.2"/>
    <row r="7" spans="2:9" x14ac:dyDescent="0.2">
      <c r="B7" s="38" t="s">
        <v>5</v>
      </c>
      <c r="C7" s="38"/>
      <c r="D7" s="39" t="s">
        <v>6</v>
      </c>
      <c r="E7" s="39"/>
      <c r="F7" s="39"/>
      <c r="G7" s="39"/>
      <c r="H7" s="39"/>
      <c r="I7" s="39" t="s">
        <v>7</v>
      </c>
    </row>
    <row r="8" spans="2:9" ht="25.5" x14ac:dyDescent="0.2">
      <c r="B8" s="38"/>
      <c r="C8" s="38"/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39"/>
    </row>
    <row r="9" spans="2:9" ht="11.25" customHeight="1" x14ac:dyDescent="0.2">
      <c r="B9" s="38"/>
      <c r="C9" s="38"/>
      <c r="D9" s="6">
        <v>1</v>
      </c>
      <c r="E9" s="6">
        <v>2</v>
      </c>
      <c r="F9" s="6" t="s">
        <v>13</v>
      </c>
      <c r="G9" s="6">
        <v>5</v>
      </c>
      <c r="H9" s="6">
        <v>7</v>
      </c>
      <c r="I9" s="6" t="s">
        <v>14</v>
      </c>
    </row>
    <row r="10" spans="2:9" ht="12.75" customHeight="1" x14ac:dyDescent="0.2">
      <c r="B10" s="32" t="s">
        <v>15</v>
      </c>
      <c r="C10" s="33"/>
      <c r="D10" s="7">
        <f>SUM(D11:D14)</f>
        <v>13578371.000000002</v>
      </c>
      <c r="E10" s="7">
        <f>SUM(E11:E15)</f>
        <v>13642176.590000002</v>
      </c>
      <c r="F10" s="7">
        <f>SUM(F11:F15)</f>
        <v>27220547.59</v>
      </c>
      <c r="G10" s="7">
        <f>SUM(G11:G15)</f>
        <v>6001856.29</v>
      </c>
      <c r="H10" s="7">
        <f>SUM(H11:H15)</f>
        <v>6001856.29</v>
      </c>
      <c r="I10" s="7">
        <f>SUM(I11:I15)</f>
        <v>21218691.300000001</v>
      </c>
    </row>
    <row r="11" spans="2:9" x14ac:dyDescent="0.2">
      <c r="B11" s="8"/>
      <c r="C11" s="9" t="s">
        <v>16</v>
      </c>
      <c r="D11" s="10">
        <v>9476610.1300000008</v>
      </c>
      <c r="E11" s="11">
        <v>9452926.8300000001</v>
      </c>
      <c r="F11" s="10">
        <f>+D11+E11</f>
        <v>18929536.960000001</v>
      </c>
      <c r="G11" s="10">
        <v>4680477.83</v>
      </c>
      <c r="H11" s="10">
        <v>4680477.83</v>
      </c>
      <c r="I11" s="10">
        <f>F11-G11</f>
        <v>14249059.130000001</v>
      </c>
    </row>
    <row r="12" spans="2:9" x14ac:dyDescent="0.2">
      <c r="B12" s="8"/>
      <c r="C12" s="9" t="s">
        <v>17</v>
      </c>
      <c r="D12" s="10">
        <v>1591556.13</v>
      </c>
      <c r="E12" s="11">
        <v>1591556.13</v>
      </c>
      <c r="F12" s="10">
        <f>+D12+E12</f>
        <v>3183112.26</v>
      </c>
      <c r="G12" s="10">
        <v>4606.16</v>
      </c>
      <c r="H12" s="10">
        <v>4606.16</v>
      </c>
      <c r="I12" s="10">
        <f>F12-G12</f>
        <v>3178506.0999999996</v>
      </c>
    </row>
    <row r="13" spans="2:9" x14ac:dyDescent="0.2">
      <c r="B13" s="8"/>
      <c r="C13" s="9" t="s">
        <v>18</v>
      </c>
      <c r="D13" s="10">
        <v>1932420.64</v>
      </c>
      <c r="E13" s="11">
        <v>1932420.64</v>
      </c>
      <c r="F13" s="10">
        <f>+D13+E13</f>
        <v>3864841.28</v>
      </c>
      <c r="G13" s="10">
        <v>966696.49</v>
      </c>
      <c r="H13" s="10">
        <v>966696.49</v>
      </c>
      <c r="I13" s="10">
        <f>F13-G13</f>
        <v>2898144.79</v>
      </c>
    </row>
    <row r="14" spans="2:9" x14ac:dyDescent="0.2">
      <c r="B14" s="12"/>
      <c r="C14" s="9" t="s">
        <v>19</v>
      </c>
      <c r="D14" s="10">
        <v>577784.1</v>
      </c>
      <c r="E14" s="11">
        <v>665272.99</v>
      </c>
      <c r="F14" s="10">
        <f>+D14+E14</f>
        <v>1243057.0899999999</v>
      </c>
      <c r="G14" s="10">
        <v>350075.81</v>
      </c>
      <c r="H14" s="10">
        <v>350075.81</v>
      </c>
      <c r="I14" s="10">
        <f>F14-G14</f>
        <v>892981.2799999998</v>
      </c>
    </row>
    <row r="15" spans="2:9" x14ac:dyDescent="0.2">
      <c r="B15" s="12"/>
      <c r="C15" s="9" t="s">
        <v>20</v>
      </c>
      <c r="D15" s="10">
        <v>0</v>
      </c>
      <c r="E15" s="11">
        <v>0</v>
      </c>
      <c r="F15" s="10">
        <f>+D15+E15</f>
        <v>0</v>
      </c>
      <c r="G15" s="10">
        <v>0</v>
      </c>
      <c r="H15" s="10">
        <v>0</v>
      </c>
      <c r="I15" s="10">
        <f>F15-G15</f>
        <v>0</v>
      </c>
    </row>
    <row r="16" spans="2:9" ht="12.75" customHeight="1" x14ac:dyDescent="0.2">
      <c r="B16" s="34" t="s">
        <v>21</v>
      </c>
      <c r="C16" s="35"/>
      <c r="D16" s="13">
        <f>SUM(D17:D23)</f>
        <v>868147.49</v>
      </c>
      <c r="E16" s="13">
        <f>SUM(E17:E23)</f>
        <v>553438.39</v>
      </c>
      <c r="F16" s="13">
        <f t="shared" ref="F16:F46" si="0">+D16+E16</f>
        <v>1421585.88</v>
      </c>
      <c r="G16" s="13">
        <f>SUM(G17:G23)</f>
        <v>144878.31</v>
      </c>
      <c r="H16" s="13">
        <f>SUM(H17:H23)</f>
        <v>115352.25</v>
      </c>
      <c r="I16" s="13">
        <f>+F16-G16</f>
        <v>1276707.5699999998</v>
      </c>
    </row>
    <row r="17" spans="2:9" x14ac:dyDescent="0.2">
      <c r="B17" s="8"/>
      <c r="C17" s="9" t="s">
        <v>22</v>
      </c>
      <c r="D17" s="10">
        <v>283990.49</v>
      </c>
      <c r="E17" s="11">
        <v>274254.89</v>
      </c>
      <c r="F17" s="10">
        <f t="shared" si="0"/>
        <v>558245.38</v>
      </c>
      <c r="G17" s="10">
        <v>96652.4</v>
      </c>
      <c r="H17" s="10">
        <v>70749.8</v>
      </c>
      <c r="I17" s="10">
        <f t="shared" ref="I17:I23" si="1">F17-G17</f>
        <v>461592.98</v>
      </c>
    </row>
    <row r="18" spans="2:9" x14ac:dyDescent="0.2">
      <c r="B18" s="8"/>
      <c r="C18" s="9" t="s">
        <v>23</v>
      </c>
      <c r="D18" s="10">
        <v>32276.49</v>
      </c>
      <c r="E18" s="11">
        <v>37177.5</v>
      </c>
      <c r="F18" s="10">
        <f t="shared" si="0"/>
        <v>69453.990000000005</v>
      </c>
      <c r="G18" s="10">
        <v>6144.55</v>
      </c>
      <c r="H18" s="10">
        <v>3479.75</v>
      </c>
      <c r="I18" s="10">
        <f t="shared" si="1"/>
        <v>63309.440000000002</v>
      </c>
    </row>
    <row r="19" spans="2:9" x14ac:dyDescent="0.2">
      <c r="B19" s="8"/>
      <c r="C19" s="9" t="s">
        <v>24</v>
      </c>
      <c r="D19" s="10">
        <v>272677.51</v>
      </c>
      <c r="E19" s="11">
        <v>134200</v>
      </c>
      <c r="F19" s="10">
        <f t="shared" si="0"/>
        <v>406877.51</v>
      </c>
      <c r="G19" s="10">
        <v>261.49</v>
      </c>
      <c r="H19" s="10">
        <v>261.49</v>
      </c>
      <c r="I19" s="10">
        <f t="shared" si="1"/>
        <v>406616.02</v>
      </c>
    </row>
    <row r="20" spans="2:9" x14ac:dyDescent="0.2">
      <c r="B20" s="12"/>
      <c r="C20" s="9" t="s">
        <v>25</v>
      </c>
      <c r="D20" s="10">
        <v>91803</v>
      </c>
      <c r="E20" s="11">
        <v>6000</v>
      </c>
      <c r="F20" s="10">
        <f t="shared" si="0"/>
        <v>97803</v>
      </c>
      <c r="G20" s="10">
        <v>2957.25</v>
      </c>
      <c r="H20" s="10">
        <v>1998.59</v>
      </c>
      <c r="I20" s="10">
        <f t="shared" si="1"/>
        <v>94845.75</v>
      </c>
    </row>
    <row r="21" spans="2:9" x14ac:dyDescent="0.2">
      <c r="B21" s="12"/>
      <c r="C21" s="9" t="s">
        <v>26</v>
      </c>
      <c r="D21" s="10">
        <v>93000</v>
      </c>
      <c r="E21" s="11">
        <v>45000</v>
      </c>
      <c r="F21" s="10">
        <f t="shared" si="0"/>
        <v>138000</v>
      </c>
      <c r="G21" s="10">
        <v>30844.22</v>
      </c>
      <c r="H21" s="10">
        <v>30844.22</v>
      </c>
      <c r="I21" s="10">
        <f t="shared" si="1"/>
        <v>107155.78</v>
      </c>
    </row>
    <row r="22" spans="2:9" x14ac:dyDescent="0.2">
      <c r="B22" s="12"/>
      <c r="C22" s="9" t="s">
        <v>27</v>
      </c>
      <c r="D22" s="10">
        <v>50400</v>
      </c>
      <c r="E22" s="11">
        <v>20400</v>
      </c>
      <c r="F22" s="10">
        <f t="shared" si="0"/>
        <v>70800</v>
      </c>
      <c r="G22" s="10">
        <v>0</v>
      </c>
      <c r="H22" s="10">
        <v>0</v>
      </c>
      <c r="I22" s="10">
        <f t="shared" si="1"/>
        <v>70800</v>
      </c>
    </row>
    <row r="23" spans="2:9" x14ac:dyDescent="0.2">
      <c r="B23" s="12"/>
      <c r="C23" s="9" t="s">
        <v>28</v>
      </c>
      <c r="D23" s="10">
        <v>44000</v>
      </c>
      <c r="E23" s="11">
        <v>36406</v>
      </c>
      <c r="F23" s="10">
        <f t="shared" si="0"/>
        <v>80406</v>
      </c>
      <c r="G23" s="10">
        <v>8018.4</v>
      </c>
      <c r="H23" s="10">
        <v>8018.4</v>
      </c>
      <c r="I23" s="10">
        <f t="shared" si="1"/>
        <v>72387.600000000006</v>
      </c>
    </row>
    <row r="24" spans="2:9" ht="12.75" customHeight="1" x14ac:dyDescent="0.2">
      <c r="B24" s="34" t="s">
        <v>29</v>
      </c>
      <c r="C24" s="35"/>
      <c r="D24" s="13">
        <f>SUM(D25:D33)</f>
        <v>5045778.91</v>
      </c>
      <c r="E24" s="13">
        <f>SUM(E25:E33)</f>
        <v>1538914.07</v>
      </c>
      <c r="F24" s="13">
        <f t="shared" si="0"/>
        <v>6584692.9800000004</v>
      </c>
      <c r="G24" s="13">
        <f>SUM(G25:G33)</f>
        <v>910528.2</v>
      </c>
      <c r="H24" s="13">
        <f>SUM(H25:H33)</f>
        <v>393016.56000000006</v>
      </c>
      <c r="I24" s="13">
        <f>+F24-G24</f>
        <v>5674164.7800000003</v>
      </c>
    </row>
    <row r="25" spans="2:9" x14ac:dyDescent="0.2">
      <c r="B25" s="12"/>
      <c r="C25" s="2" t="s">
        <v>30</v>
      </c>
      <c r="D25" s="10">
        <v>455157.04</v>
      </c>
      <c r="E25" s="14">
        <v>699276.17</v>
      </c>
      <c r="F25" s="10">
        <f t="shared" si="0"/>
        <v>1154433.21</v>
      </c>
      <c r="G25" s="10">
        <v>240151.05</v>
      </c>
      <c r="H25" s="10">
        <v>148344.91</v>
      </c>
      <c r="I25" s="10">
        <f t="shared" ref="I25:I33" si="2">F25-G25</f>
        <v>914282.15999999992</v>
      </c>
    </row>
    <row r="26" spans="2:9" x14ac:dyDescent="0.2">
      <c r="B26" s="12"/>
      <c r="C26" s="2" t="s">
        <v>31</v>
      </c>
      <c r="D26" s="10">
        <v>90734.17</v>
      </c>
      <c r="E26" s="14">
        <v>50734.17</v>
      </c>
      <c r="F26" s="10">
        <f t="shared" si="0"/>
        <v>141468.34</v>
      </c>
      <c r="G26" s="10">
        <v>464</v>
      </c>
      <c r="H26" s="10">
        <v>464</v>
      </c>
      <c r="I26" s="10">
        <f t="shared" si="2"/>
        <v>141004.34</v>
      </c>
    </row>
    <row r="27" spans="2:9" x14ac:dyDescent="0.2">
      <c r="B27" s="12"/>
      <c r="C27" s="2" t="s">
        <v>32</v>
      </c>
      <c r="D27" s="10">
        <v>503289.7</v>
      </c>
      <c r="E27" s="14">
        <v>88635</v>
      </c>
      <c r="F27" s="10">
        <f t="shared" si="0"/>
        <v>591924.69999999995</v>
      </c>
      <c r="G27" s="10">
        <v>142429.9</v>
      </c>
      <c r="H27" s="10">
        <v>69869.350000000006</v>
      </c>
      <c r="I27" s="10">
        <f t="shared" si="2"/>
        <v>449494.79999999993</v>
      </c>
    </row>
    <row r="28" spans="2:9" x14ac:dyDescent="0.2">
      <c r="B28" s="12"/>
      <c r="C28" s="2" t="s">
        <v>33</v>
      </c>
      <c r="D28" s="10">
        <v>220788.56</v>
      </c>
      <c r="E28" s="14">
        <v>95084.04</v>
      </c>
      <c r="F28" s="10">
        <f t="shared" si="0"/>
        <v>315872.59999999998</v>
      </c>
      <c r="G28" s="10">
        <v>23213.39</v>
      </c>
      <c r="H28" s="10">
        <v>11535.35</v>
      </c>
      <c r="I28" s="10">
        <f t="shared" si="2"/>
        <v>292659.20999999996</v>
      </c>
    </row>
    <row r="29" spans="2:9" x14ac:dyDescent="0.2">
      <c r="B29" s="12"/>
      <c r="C29" s="2" t="s">
        <v>34</v>
      </c>
      <c r="D29" s="10">
        <v>2414991.8199999998</v>
      </c>
      <c r="E29" s="14">
        <v>7589.81</v>
      </c>
      <c r="F29" s="10">
        <f t="shared" si="0"/>
        <v>2422581.63</v>
      </c>
      <c r="G29" s="10">
        <v>193780.18</v>
      </c>
      <c r="H29" s="10">
        <v>92390.57</v>
      </c>
      <c r="I29" s="10">
        <f t="shared" si="2"/>
        <v>2228801.4499999997</v>
      </c>
    </row>
    <row r="30" spans="2:9" x14ac:dyDescent="0.2">
      <c r="B30" s="12"/>
      <c r="C30" s="2" t="s">
        <v>35</v>
      </c>
      <c r="D30" s="10">
        <v>116000</v>
      </c>
      <c r="E30" s="14">
        <v>0</v>
      </c>
      <c r="F30" s="10">
        <f t="shared" si="0"/>
        <v>116000</v>
      </c>
      <c r="G30" s="10">
        <v>0</v>
      </c>
      <c r="H30" s="10">
        <v>0</v>
      </c>
      <c r="I30" s="10">
        <f t="shared" si="2"/>
        <v>116000</v>
      </c>
    </row>
    <row r="31" spans="2:9" x14ac:dyDescent="0.2">
      <c r="B31" s="12"/>
      <c r="C31" s="2" t="s">
        <v>36</v>
      </c>
      <c r="D31" s="10">
        <v>387230.73</v>
      </c>
      <c r="E31" s="14">
        <v>170499.97</v>
      </c>
      <c r="F31" s="10">
        <f t="shared" si="0"/>
        <v>557730.69999999995</v>
      </c>
      <c r="G31" s="10">
        <v>40378.58</v>
      </c>
      <c r="H31" s="10">
        <v>6016.31</v>
      </c>
      <c r="I31" s="10">
        <f t="shared" si="2"/>
        <v>517352.11999999994</v>
      </c>
    </row>
    <row r="32" spans="2:9" x14ac:dyDescent="0.2">
      <c r="B32" s="12"/>
      <c r="C32" s="2" t="s">
        <v>37</v>
      </c>
      <c r="D32" s="10">
        <v>340387.9</v>
      </c>
      <c r="E32" s="14">
        <v>107937.9</v>
      </c>
      <c r="F32" s="10">
        <f t="shared" si="0"/>
        <v>448325.80000000005</v>
      </c>
      <c r="G32" s="10">
        <v>29375.7</v>
      </c>
      <c r="H32" s="10">
        <v>13949.7</v>
      </c>
      <c r="I32" s="10">
        <f t="shared" si="2"/>
        <v>418950.10000000003</v>
      </c>
    </row>
    <row r="33" spans="1:10" x14ac:dyDescent="0.2">
      <c r="B33" s="12"/>
      <c r="C33" s="2" t="s">
        <v>38</v>
      </c>
      <c r="D33" s="10">
        <v>517198.99</v>
      </c>
      <c r="E33" s="14">
        <v>319157.01</v>
      </c>
      <c r="F33" s="10">
        <f t="shared" si="0"/>
        <v>836356</v>
      </c>
      <c r="G33" s="10">
        <v>240735.4</v>
      </c>
      <c r="H33" s="10">
        <v>50446.37</v>
      </c>
      <c r="I33" s="10">
        <f t="shared" si="2"/>
        <v>595620.6</v>
      </c>
    </row>
    <row r="34" spans="1:10" x14ac:dyDescent="0.2">
      <c r="B34" s="15" t="s">
        <v>39</v>
      </c>
      <c r="D34" s="16">
        <f>D35</f>
        <v>40000</v>
      </c>
      <c r="E34" s="16">
        <f>E35</f>
        <v>290000</v>
      </c>
      <c r="F34" s="16">
        <f t="shared" si="0"/>
        <v>330000</v>
      </c>
      <c r="G34" s="16">
        <f>G35</f>
        <v>30000</v>
      </c>
      <c r="H34" s="16">
        <f>H35</f>
        <v>0</v>
      </c>
      <c r="I34" s="13">
        <f>+F34-G34</f>
        <v>300000</v>
      </c>
    </row>
    <row r="35" spans="1:10" x14ac:dyDescent="0.2">
      <c r="B35" s="12"/>
      <c r="C35" s="2" t="s">
        <v>40</v>
      </c>
      <c r="D35" s="10">
        <v>40000</v>
      </c>
      <c r="E35" s="11">
        <v>290000</v>
      </c>
      <c r="F35" s="10">
        <f t="shared" si="0"/>
        <v>330000</v>
      </c>
      <c r="G35" s="10">
        <v>30000</v>
      </c>
      <c r="H35" s="10">
        <v>0</v>
      </c>
      <c r="I35" s="10">
        <f>F35-G35</f>
        <v>300000</v>
      </c>
    </row>
    <row r="36" spans="1:10" ht="12.75" customHeight="1" x14ac:dyDescent="0.2">
      <c r="B36" s="34" t="s">
        <v>41</v>
      </c>
      <c r="C36" s="35"/>
      <c r="D36" s="13">
        <f>SUM(D37:D41)</f>
        <v>321034.59999999998</v>
      </c>
      <c r="E36" s="13">
        <f>SUM(E37:E42)</f>
        <v>12965872.84</v>
      </c>
      <c r="F36" s="13">
        <f>SUM(F37:F42)</f>
        <v>13286907.439999999</v>
      </c>
      <c r="G36" s="13">
        <f>SUM(G37:G42)</f>
        <v>43553.490000000005</v>
      </c>
      <c r="H36" s="13">
        <f>SUM(H37:H42)</f>
        <v>0</v>
      </c>
      <c r="I36" s="13">
        <f>SUM(I37:I42)</f>
        <v>13243353.949999999</v>
      </c>
    </row>
    <row r="37" spans="1:10" x14ac:dyDescent="0.2">
      <c r="B37" s="12"/>
      <c r="C37" s="9" t="s">
        <v>42</v>
      </c>
      <c r="D37" s="10">
        <v>177023.56</v>
      </c>
      <c r="E37" s="11">
        <v>4292885.0999999996</v>
      </c>
      <c r="F37" s="10">
        <f t="shared" si="0"/>
        <v>4469908.6599999992</v>
      </c>
      <c r="G37" s="10">
        <v>25179.09</v>
      </c>
      <c r="H37" s="10">
        <v>0</v>
      </c>
      <c r="I37" s="10">
        <f t="shared" ref="I37:I46" si="3">+F37-G37</f>
        <v>4444729.5699999994</v>
      </c>
    </row>
    <row r="38" spans="1:10" x14ac:dyDescent="0.2">
      <c r="B38" s="12"/>
      <c r="C38" s="9" t="s">
        <v>43</v>
      </c>
      <c r="D38" s="10">
        <v>0</v>
      </c>
      <c r="E38" s="2">
        <v>0</v>
      </c>
      <c r="F38" s="10">
        <f t="shared" si="0"/>
        <v>0</v>
      </c>
      <c r="G38" s="10">
        <v>0</v>
      </c>
      <c r="H38" s="10">
        <v>0</v>
      </c>
      <c r="I38" s="10">
        <f t="shared" si="3"/>
        <v>0</v>
      </c>
    </row>
    <row r="39" spans="1:10" x14ac:dyDescent="0.2">
      <c r="B39" s="12"/>
      <c r="C39" s="2" t="s">
        <v>44</v>
      </c>
      <c r="D39" s="10">
        <v>54000</v>
      </c>
      <c r="E39" s="11">
        <v>2401916.73</v>
      </c>
      <c r="F39" s="10">
        <f t="shared" si="0"/>
        <v>2455916.73</v>
      </c>
      <c r="G39" s="10">
        <v>0</v>
      </c>
      <c r="H39" s="10">
        <v>0</v>
      </c>
      <c r="I39" s="10">
        <f t="shared" si="3"/>
        <v>2455916.73</v>
      </c>
    </row>
    <row r="40" spans="1:10" x14ac:dyDescent="0.2">
      <c r="B40" s="12"/>
      <c r="C40" s="2" t="s">
        <v>45</v>
      </c>
      <c r="D40" s="10">
        <v>0</v>
      </c>
      <c r="E40" s="11">
        <v>498764</v>
      </c>
      <c r="F40" s="10">
        <f t="shared" si="0"/>
        <v>498764</v>
      </c>
      <c r="G40" s="10">
        <v>0</v>
      </c>
      <c r="H40" s="10">
        <v>0</v>
      </c>
      <c r="I40" s="10">
        <f t="shared" si="3"/>
        <v>498764</v>
      </c>
    </row>
    <row r="41" spans="1:10" x14ac:dyDescent="0.2">
      <c r="B41" s="12"/>
      <c r="C41" s="2" t="s">
        <v>46</v>
      </c>
      <c r="D41" s="17">
        <v>90011.04</v>
      </c>
      <c r="E41" s="11">
        <v>5211176.21</v>
      </c>
      <c r="F41" s="18">
        <f t="shared" si="0"/>
        <v>5301187.25</v>
      </c>
      <c r="G41" s="10">
        <v>18374.400000000001</v>
      </c>
      <c r="H41" s="18">
        <v>0</v>
      </c>
      <c r="I41" s="10">
        <f t="shared" si="3"/>
        <v>5282812.8499999996</v>
      </c>
    </row>
    <row r="42" spans="1:10" x14ac:dyDescent="0.2">
      <c r="B42" s="12"/>
      <c r="C42" s="2" t="s">
        <v>47</v>
      </c>
      <c r="D42" s="17">
        <v>0</v>
      </c>
      <c r="E42" s="11">
        <v>561130.80000000005</v>
      </c>
      <c r="F42" s="18">
        <f t="shared" si="0"/>
        <v>561130.80000000005</v>
      </c>
      <c r="G42" s="18">
        <v>0</v>
      </c>
      <c r="H42" s="18">
        <v>0</v>
      </c>
      <c r="I42" s="10">
        <f t="shared" si="3"/>
        <v>561130.80000000005</v>
      </c>
    </row>
    <row r="43" spans="1:10" x14ac:dyDescent="0.2">
      <c r="B43" s="19" t="s">
        <v>48</v>
      </c>
      <c r="C43" s="9"/>
      <c r="D43" s="10">
        <f>D44</f>
        <v>0</v>
      </c>
      <c r="E43" s="16">
        <f>E44</f>
        <v>49169253.270000003</v>
      </c>
      <c r="F43" s="16">
        <f t="shared" si="0"/>
        <v>49169253.270000003</v>
      </c>
      <c r="G43" s="16">
        <f>G44</f>
        <v>13854854.48</v>
      </c>
      <c r="H43" s="16">
        <f>H44</f>
        <v>3066794.43</v>
      </c>
      <c r="I43" s="16">
        <f t="shared" si="3"/>
        <v>35314398.790000007</v>
      </c>
    </row>
    <row r="44" spans="1:10" x14ac:dyDescent="0.2">
      <c r="B44" s="12"/>
      <c r="C44" s="2" t="s">
        <v>49</v>
      </c>
      <c r="D44" s="10">
        <v>0</v>
      </c>
      <c r="E44" s="11">
        <v>49169253.270000003</v>
      </c>
      <c r="F44" s="10">
        <f t="shared" si="0"/>
        <v>49169253.270000003</v>
      </c>
      <c r="G44" s="10">
        <v>13854854.48</v>
      </c>
      <c r="H44" s="10">
        <v>3066794.43</v>
      </c>
      <c r="I44" s="10">
        <f t="shared" si="3"/>
        <v>35314398.790000007</v>
      </c>
    </row>
    <row r="45" spans="1:10" x14ac:dyDescent="0.2">
      <c r="B45" s="19" t="s">
        <v>50</v>
      </c>
      <c r="C45" s="20"/>
      <c r="D45" s="13">
        <f>D46</f>
        <v>777738.6</v>
      </c>
      <c r="E45" s="13">
        <f>E46</f>
        <v>0</v>
      </c>
      <c r="F45" s="13">
        <f>D45+E45</f>
        <v>777738.6</v>
      </c>
      <c r="G45" s="13">
        <v>0</v>
      </c>
      <c r="H45" s="13">
        <v>0</v>
      </c>
      <c r="I45" s="13">
        <f t="shared" si="3"/>
        <v>777738.6</v>
      </c>
    </row>
    <row r="46" spans="1:10" x14ac:dyDescent="0.2">
      <c r="B46" s="12"/>
      <c r="C46" s="2" t="s">
        <v>51</v>
      </c>
      <c r="D46" s="21">
        <v>777738.6</v>
      </c>
      <c r="E46" s="21">
        <v>0</v>
      </c>
      <c r="F46" s="10">
        <f t="shared" si="0"/>
        <v>777738.6</v>
      </c>
      <c r="G46" s="21">
        <v>0</v>
      </c>
      <c r="H46" s="21">
        <v>0</v>
      </c>
      <c r="I46" s="21">
        <f t="shared" si="3"/>
        <v>777738.6</v>
      </c>
    </row>
    <row r="47" spans="1:10" s="15" customFormat="1" x14ac:dyDescent="0.2">
      <c r="A47" s="22"/>
      <c r="B47" s="23"/>
      <c r="C47" s="24" t="s">
        <v>52</v>
      </c>
      <c r="D47" s="25">
        <f>D10+D16+D24+D36+D45+D34</f>
        <v>20631070.600000005</v>
      </c>
      <c r="E47" s="26">
        <f>E10+E16+E24+E36+E45+E43+E34</f>
        <v>78159655.159999996</v>
      </c>
      <c r="F47" s="25">
        <f>F10+F16+F24+F36+F45+F43+F34</f>
        <v>98790725.760000005</v>
      </c>
      <c r="G47" s="25">
        <f>G10+G16+G24+G36+G45+G43+G34</f>
        <v>20985670.77</v>
      </c>
      <c r="H47" s="25">
        <f>H10+H16+H24+H36+H45+H43+H34</f>
        <v>9577019.5299999993</v>
      </c>
      <c r="I47" s="26">
        <f>I10+I16+I24+I36+I45+I43+I34</f>
        <v>77805054.99000001</v>
      </c>
      <c r="J47" s="22"/>
    </row>
    <row r="49" spans="2:10" x14ac:dyDescent="0.2">
      <c r="B49" s="27" t="s">
        <v>53</v>
      </c>
      <c r="F49" s="28"/>
      <c r="G49" s="28"/>
      <c r="H49" s="28"/>
      <c r="I49" s="28"/>
    </row>
    <row r="51" spans="2:10" x14ac:dyDescent="0.2">
      <c r="D51" s="28" t="str">
        <f>IF(D48=[1]CAdmon!D36," ","ERROR")</f>
        <v xml:space="preserve"> </v>
      </c>
      <c r="E51" s="28" t="str">
        <f>IF(E48=[1]CAdmon!E36," ","ERROR")</f>
        <v xml:space="preserve"> </v>
      </c>
      <c r="F51" s="28" t="str">
        <f>IF(F48=[1]CAdmon!F36," ","ERROR")</f>
        <v xml:space="preserve"> </v>
      </c>
      <c r="G51" s="28" t="str">
        <f>IF(G48=[1]CAdmon!G36," ","ERROR")</f>
        <v xml:space="preserve"> </v>
      </c>
      <c r="H51" s="28" t="str">
        <f>IF(H48=[1]CAdmon!H36," ","ERROR")</f>
        <v xml:space="preserve"> </v>
      </c>
      <c r="I51" s="28" t="str">
        <f>IF(I48=[1]CAdmon!I36," ","ERROR")</f>
        <v xml:space="preserve"> </v>
      </c>
    </row>
    <row r="52" spans="2:10" x14ac:dyDescent="0.2">
      <c r="B52" s="9"/>
      <c r="C52" s="9"/>
      <c r="D52" s="9"/>
      <c r="E52" s="9"/>
      <c r="F52" s="9"/>
      <c r="G52" s="9"/>
      <c r="H52" s="9"/>
      <c r="I52" s="9"/>
      <c r="J52" s="29"/>
    </row>
    <row r="53" spans="2:10" x14ac:dyDescent="0.2">
      <c r="B53" s="9"/>
      <c r="C53" s="36"/>
      <c r="D53" s="36"/>
      <c r="E53" s="9"/>
      <c r="F53" s="31"/>
      <c r="G53" s="31"/>
      <c r="H53" s="31"/>
      <c r="I53" s="31"/>
      <c r="J53" s="29"/>
    </row>
    <row r="54" spans="2:10" x14ac:dyDescent="0.2">
      <c r="B54" s="9"/>
      <c r="C54" s="30"/>
      <c r="D54" s="30"/>
      <c r="E54" s="9"/>
      <c r="F54" s="31"/>
      <c r="G54" s="31"/>
      <c r="H54" s="31"/>
      <c r="I54" s="31"/>
      <c r="J54" s="29"/>
    </row>
    <row r="55" spans="2:10" x14ac:dyDescent="0.2">
      <c r="B55" s="9"/>
      <c r="C55" s="9"/>
      <c r="D55" s="9"/>
      <c r="E55" s="9"/>
      <c r="F55" s="9"/>
      <c r="G55" s="9"/>
      <c r="H55" s="9"/>
      <c r="I55" s="9"/>
      <c r="J55" s="29"/>
    </row>
  </sheetData>
  <mergeCells count="14">
    <mergeCell ref="B1:I1"/>
    <mergeCell ref="B2:I2"/>
    <mergeCell ref="B3:I3"/>
    <mergeCell ref="B7:C9"/>
    <mergeCell ref="D7:H7"/>
    <mergeCell ref="I7:I8"/>
    <mergeCell ref="C54:D54"/>
    <mergeCell ref="F54:I54"/>
    <mergeCell ref="B10:C10"/>
    <mergeCell ref="B16:C16"/>
    <mergeCell ref="B24:C24"/>
    <mergeCell ref="B36:C36"/>
    <mergeCell ref="C53:D53"/>
    <mergeCell ref="F53:I53"/>
  </mergeCells>
  <pageMargins left="0.70866141732283472" right="0.70866141732283472" top="0.43307086614173229" bottom="0.74803149606299213" header="0.31496062992125984" footer="0.31496062992125984"/>
  <pageSetup scale="67" fitToHeight="0" orientation="landscape" horizontalDpi="4294967294" verticalDpi="4294967294" r:id="rId1"/>
  <headerFooter>
    <oddFooter>&amp;CPágina 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2019-04-11T13:16:58Z</cp:lastPrinted>
  <dcterms:created xsi:type="dcterms:W3CDTF">2019-04-10T16:37:19Z</dcterms:created>
  <dcterms:modified xsi:type="dcterms:W3CDTF">2019-04-11T13:17:08Z</dcterms:modified>
</cp:coreProperties>
</file>